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tsinsubria.sharepoint.com/sites/DipartimentoPAC/Documents/Dipartimento PAC/Attivita/Bandi/2026/DGR 6141/Atti amministrativi/"/>
    </mc:Choice>
  </mc:AlternateContent>
  <xr:revisionPtr revIDLastSave="1" documentId="8_{5504BE2B-7DE3-49D0-BB7A-CA0F0C06BF49}" xr6:coauthVersionLast="47" xr6:coauthVersionMax="47" xr10:uidLastSave="{567F127C-280F-4F81-909C-CFEADF83370F}"/>
  <bookViews>
    <workbookView xWindow="-120" yWindow="-120" windowWidth="29040" windowHeight="15720" xr2:uid="{00000000-000D-0000-FFFF-FFFF00000000}"/>
  </bookViews>
  <sheets>
    <sheet name="Proposta" sheetId="1" r:id="rId1"/>
    <sheet name="Anagrafe" sheetId="3" state="hidden" r:id="rId2"/>
  </sheets>
  <definedNames>
    <definedName name="_xlnm._FilterDatabase" localSheetId="1" hidden="1">Anagrafe!$A$1:$F$52</definedName>
    <definedName name="_xlnm._FilterDatabase" localSheetId="0" hidden="1">Proposta!$A$6:$P$27</definedName>
    <definedName name="_xlnm.Print_Titles" localSheetId="0">Proposta!$6:$6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O27" i="1" l="1"/>
  <c r="N27" i="1"/>
  <c r="O24" i="1"/>
  <c r="N24" i="1"/>
  <c r="P25" i="1"/>
  <c r="P27" i="1" s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Rossi Davide</author>
  </authors>
  <commentList>
    <comment ref="C3" authorId="0" shapeId="0" xr:uid="{AE45D639-A627-4955-95B5-AD984BE1F6CA}">
      <text>
        <r>
          <rPr>
            <b/>
            <sz val="11"/>
            <color indexed="81"/>
            <rFont val="Tahoma"/>
            <family val="2"/>
          </rPr>
          <t>Selezionare la CUDES da tendina</t>
        </r>
      </text>
    </comment>
  </commentList>
</comments>
</file>

<file path=xl/sharedStrings.xml><?xml version="1.0" encoding="utf-8"?>
<sst xmlns="http://schemas.openxmlformats.org/spreadsheetml/2006/main" count="507" uniqueCount="298">
  <si>
    <t>Numero progressivo</t>
  </si>
  <si>
    <t>Gruppo</t>
  </si>
  <si>
    <t>Codici NTR ammessi</t>
  </si>
  <si>
    <t>Codici SISS ammessi</t>
  </si>
  <si>
    <t>Flag</t>
  </si>
  <si>
    <t>Tipo</t>
  </si>
  <si>
    <t>Classe di priorità</t>
  </si>
  <si>
    <t>NTR / Raggruppamento descrizione</t>
  </si>
  <si>
    <t>Branca 1 di accreditamento</t>
  </si>
  <si>
    <t>Branca 2 di accreditamento</t>
  </si>
  <si>
    <t>Branca 3 di accreditamento</t>
  </si>
  <si>
    <t>Valore NTR unitario massimo</t>
  </si>
  <si>
    <t>Cabina 
di regia</t>
  </si>
  <si>
    <t>88.73.5</t>
  </si>
  <si>
    <t>01887351, 01887352, 01887353</t>
  </si>
  <si>
    <t>I</t>
  </si>
  <si>
    <t>O</t>
  </si>
  <si>
    <t>B-D</t>
  </si>
  <si>
    <t>ECO(COLOR)DOPPLERGRAFIA DEI TRONCHI SOVRAAORTICI. INCLUSO: CAROTIDI, VERTEBRALI, TRONCO ANONIMO E SUCCLAVIA. A RIPOSO O DOPO PROVA FISICA O FARMACOLOGICA. VALUTAZIONE DEGLI INDICI QUANTITATIVI E SEMIQUANTITATIVI</t>
  </si>
  <si>
    <t>CARDIOLOGIA</t>
  </si>
  <si>
    <t>CHIRURGIA VASCOLARE</t>
  </si>
  <si>
    <t>DIAGNOSTICA PER IMMAGINI</t>
  </si>
  <si>
    <t>88.76.1</t>
  </si>
  <si>
    <t>01887611, 01887612</t>
  </si>
  <si>
    <t>ECOGRAFIA DELL'ADDOME COMPLETO. INCLUSO: COLORDOPPLER SE NECESSARIO. NON ASSOCIABILE A 88.74.1, 88.75.1, 88.78.1</t>
  </si>
  <si>
    <t>GASTROENTEROLOGIA</t>
  </si>
  <si>
    <t/>
  </si>
  <si>
    <t>88.73.1</t>
  </si>
  <si>
    <t>0188731</t>
  </si>
  <si>
    <t>ECOGRAFIA BILATERALE DELLA MAMMELLA. INCLUSO ECOGRAFIA DEL CAVO ASCELLARE. INCLUSO: COLORDOPPLER SE NECESSARIO. INCLUSO: EVENTUALE VALUTAZIONE CLINICA DELLA MAMMELLA</t>
  </si>
  <si>
    <t>OSTETRICIA E GINECOLOGIA</t>
  </si>
  <si>
    <t>87.37.1</t>
  </si>
  <si>
    <t>6987371</t>
  </si>
  <si>
    <t>MAMMOGRAFIA BILATERALE</t>
  </si>
  <si>
    <t>89.7A.3</t>
  </si>
  <si>
    <t>08897A3</t>
  </si>
  <si>
    <t>PRIMA VISITA CARDIOLOGICA. INCLUSO: ECG (89.52)</t>
  </si>
  <si>
    <t>95.02</t>
  </si>
  <si>
    <t>3495021</t>
  </si>
  <si>
    <t>PRIMA VISITA OCULISTICA. INCLUSO: ESAME DEL VISUS, REFRAZIONE CON EVENTUALE PRESCRIZIONE DI LENTI, TONOMETRIA, BIOMICROSCOPIA, FUNDUS OCULI CON O SENZA MIDRIASI FARMACOLOGICA</t>
  </si>
  <si>
    <t>OCULISTICA</t>
  </si>
  <si>
    <t>89.7B.7</t>
  </si>
  <si>
    <t>36897B7</t>
  </si>
  <si>
    <t>PRIMA VISITA ORTOPEDICA. INCLUSO: EVENTUALE PODOSCOPIA PER PRESCRIZIONE DI PLANTARE</t>
  </si>
  <si>
    <t>ORTOPEDIA</t>
  </si>
  <si>
    <t>RM DELLA COLONNA</t>
  </si>
  <si>
    <t>TC DEL TORACE E ADDOME SENZA E CON MDC</t>
  </si>
  <si>
    <t>89.13</t>
  </si>
  <si>
    <t>0189132</t>
  </si>
  <si>
    <t>PRIMA VISITA NEUROLOGICA [NEUROCHIRURGICA]. INCLUSO: EVENTUALE FUNDUS OCULI E MINIMENTAL TEST (MMSE)</t>
  </si>
  <si>
    <t>NEUROCHIRURGIA</t>
  </si>
  <si>
    <t>NEUROLOGIA</t>
  </si>
  <si>
    <t>89.7C.2</t>
  </si>
  <si>
    <t>43897C21</t>
  </si>
  <si>
    <t>PRIMA VISITA UROLOGICA/ANDROLOGICA. INCLUSO: ESPLORAZIONE DEI GENITALI ESTERNI ED ESPLORAZIONE RETTALE</t>
  </si>
  <si>
    <t>UROLOGIA</t>
  </si>
  <si>
    <t>89.7B.8</t>
  </si>
  <si>
    <t>38897B80</t>
  </si>
  <si>
    <t>PRIMA VISITA OTORINOLARINGOIATRIA. INCLUSO, IN BASE ALLO SPECIFICO PROBLEMA CLINICO: EVENTUALE OTOMICROSCOPIA, ESAME FUNZIONALITA' VESTIBOLARE, UTILIZZO DI FIBRE OTTICHE, RIMO</t>
  </si>
  <si>
    <t>OTORINOLARINGOIATRIA</t>
  </si>
  <si>
    <t>89.7A.9</t>
  </si>
  <si>
    <t>58897A91</t>
  </si>
  <si>
    <t>PRIMA VISITA GASTROENTEROLOGICA</t>
  </si>
  <si>
    <t>89.7A.6</t>
  </si>
  <si>
    <t>14897A6</t>
  </si>
  <si>
    <t>PRIMA VISITA CHIRURGICA VASCOLARE</t>
  </si>
  <si>
    <t>Criticità regionale</t>
  </si>
  <si>
    <t>J</t>
  </si>
  <si>
    <t>O/Z</t>
  </si>
  <si>
    <t>B-D/P</t>
  </si>
  <si>
    <t>VISITA DERMATOLOGICA</t>
  </si>
  <si>
    <t>DERMATOLOGIA/ALLERGOLOGIA</t>
  </si>
  <si>
    <t>B-D-P/P</t>
  </si>
  <si>
    <t>COLONSCOPIA</t>
  </si>
  <si>
    <t>Criticità ATS</t>
  </si>
  <si>
    <t>13.71</t>
  </si>
  <si>
    <t>3413711, 3413712</t>
  </si>
  <si>
    <t>Importo disponibile</t>
  </si>
  <si>
    <t>Importo proposto a contratto</t>
  </si>
  <si>
    <t>Importo proposto accreditato non a contratto</t>
  </si>
  <si>
    <t>TOTALE PROPOSTA PER CABINA + CRITICITA' REGIONE</t>
  </si>
  <si>
    <t>TOTALE PROPOSTA PER CRITICITA' ATS</t>
  </si>
  <si>
    <t>18 (*)</t>
  </si>
  <si>
    <t>89.7A.7, 89.01.7</t>
  </si>
  <si>
    <t>52897A71, 52890171</t>
  </si>
  <si>
    <t>45.23, 45.23.3, 45.23.4</t>
  </si>
  <si>
    <t>584523, 5845233, 5845234</t>
  </si>
  <si>
    <t>45.13, 45.16.1, 45.16.2</t>
  </si>
  <si>
    <t>584513, 5845161, 5845162</t>
  </si>
  <si>
    <t>88.93.2, 88.93.3, 88.93.4, 88.93.5, 88.93.6</t>
  </si>
  <si>
    <t>6988932, 69889321, 6988933, 6988934, 69889341, 6988935, 6988936</t>
  </si>
  <si>
    <t>87.41.1, 88.01.6</t>
  </si>
  <si>
    <t>6987411, 6988016</t>
  </si>
  <si>
    <t>INTERVENTO DI CATARATTA CON IMPIANTO DI LENTE INTRAOCULARE. INCLUSO: VISITA PREINTERVENTO E VISITE DI CONTROLLO, BIOMETRIA. INCLUSO LENTE</t>
  </si>
  <si>
    <t>(*): la validità della proposta relativamente alle prestazioni di cataratta è vincolata alla presenza di una proposta di prima visita oculistica (Gruppo Cabina di regia) nella presente offerta.</t>
  </si>
  <si>
    <t>CUDES struttura</t>
  </si>
  <si>
    <t>Volume minimo calcolato sull'importo proposto</t>
  </si>
  <si>
    <t>ESOFAGOGASTRODUODENOSCOPIA [EGDS]</t>
  </si>
  <si>
    <t>Descrizione struttura</t>
  </si>
  <si>
    <t>id</t>
  </si>
  <si>
    <t>cudes</t>
  </si>
  <si>
    <t>desc</t>
  </si>
  <si>
    <t>cod_budget</t>
  </si>
  <si>
    <t>tipo_amb</t>
  </si>
  <si>
    <t>contratto</t>
  </si>
  <si>
    <t>1</t>
  </si>
  <si>
    <t>\N</t>
  </si>
  <si>
    <t>0</t>
  </si>
  <si>
    <t>206</t>
  </si>
  <si>
    <t>000693</t>
  </si>
  <si>
    <t>C.D.S. CENTRO DIAGNOSTICO SOLBIATESE SRL</t>
  </si>
  <si>
    <t>322000693</t>
  </si>
  <si>
    <t>202</t>
  </si>
  <si>
    <t>000714</t>
  </si>
  <si>
    <t>SAN CARLO DIAGNOSTIC CDTT S.R.L.</t>
  </si>
  <si>
    <t>322000714</t>
  </si>
  <si>
    <t>246</t>
  </si>
  <si>
    <t>000715</t>
  </si>
  <si>
    <t>CDC SRL - NUOVA RISANA S.R.L.</t>
  </si>
  <si>
    <t>322002808</t>
  </si>
  <si>
    <t>190</t>
  </si>
  <si>
    <t>000716</t>
  </si>
  <si>
    <t>CENTRO SALUTE ARGENTUM - RAIMONDI</t>
  </si>
  <si>
    <t>322000716</t>
  </si>
  <si>
    <t>262</t>
  </si>
  <si>
    <t>000718</t>
  </si>
  <si>
    <t>CENTRO MEDICO DI TRADATE</t>
  </si>
  <si>
    <t>322930030</t>
  </si>
  <si>
    <t>207</t>
  </si>
  <si>
    <t>000726</t>
  </si>
  <si>
    <t>CENTRO DIAGNOSTICO SAN NICOLA - LABORATORIO DI ANALISI</t>
  </si>
  <si>
    <t>261</t>
  </si>
  <si>
    <t>000729</t>
  </si>
  <si>
    <t>CASA DI CURA PRIVATA LE TERRAZZE</t>
  </si>
  <si>
    <t>322030397</t>
  </si>
  <si>
    <t>209</t>
  </si>
  <si>
    <t>000761</t>
  </si>
  <si>
    <t>MEDICINA ISBER</t>
  </si>
  <si>
    <t>322000761</t>
  </si>
  <si>
    <t>263</t>
  </si>
  <si>
    <t>000770</t>
  </si>
  <si>
    <t>CASA DI CURA FONDAZIONE GAETANO E PIERA BORGHI</t>
  </si>
  <si>
    <t>322303640</t>
  </si>
  <si>
    <t>248</t>
  </si>
  <si>
    <t>000778</t>
  </si>
  <si>
    <t>C.R.P. CENTRO RADIOLOGICO POLISPECIALISTICO SRL</t>
  </si>
  <si>
    <t>322000778</t>
  </si>
  <si>
    <t>264</t>
  </si>
  <si>
    <t>000799</t>
  </si>
  <si>
    <t>CASA DI CURA SANTA MARIA</t>
  </si>
  <si>
    <t>322030015</t>
  </si>
  <si>
    <t>222</t>
  </si>
  <si>
    <t>000800</t>
  </si>
  <si>
    <t>CHINESPORT S.R.L.</t>
  </si>
  <si>
    <t>322000800</t>
  </si>
  <si>
    <t>234</t>
  </si>
  <si>
    <t>000803</t>
  </si>
  <si>
    <t>CENTRO FISIOTERAPICO SOLEXIS</t>
  </si>
  <si>
    <t>322000803</t>
  </si>
  <si>
    <t>213</t>
  </si>
  <si>
    <t>000806</t>
  </si>
  <si>
    <t>CDI BESOZZO POLIAMBULATORIO</t>
  </si>
  <si>
    <t>322000806</t>
  </si>
  <si>
    <t>189</t>
  </si>
  <si>
    <t>000815</t>
  </si>
  <si>
    <t>SIRIO SRL - CENTRO MEDICO POLISPECIALISTICO</t>
  </si>
  <si>
    <t>322000815</t>
  </si>
  <si>
    <t>200</t>
  </si>
  <si>
    <t>000816</t>
  </si>
  <si>
    <t>STUDIO DR. A.CHIARIOTTI &amp; C. SRL</t>
  </si>
  <si>
    <t>322000816</t>
  </si>
  <si>
    <t>241</t>
  </si>
  <si>
    <t>000824</t>
  </si>
  <si>
    <t>POLIAMBULATORIO KOUROS</t>
  </si>
  <si>
    <t>322000824</t>
  </si>
  <si>
    <t>233</t>
  </si>
  <si>
    <t>000827</t>
  </si>
  <si>
    <t>P.R.E.S. S.R.L. - POLO RADIOLOGICO ECOGRAFICO SOMMESE</t>
  </si>
  <si>
    <t>322000827</t>
  </si>
  <si>
    <t>242</t>
  </si>
  <si>
    <t>000830</t>
  </si>
  <si>
    <t>CENTRO MEDICO KOUROS</t>
  </si>
  <si>
    <t>188</t>
  </si>
  <si>
    <t>000843</t>
  </si>
  <si>
    <t>CENTRO POLISPECIALISTICO BECCARIA S.R.L.</t>
  </si>
  <si>
    <t>322000843</t>
  </si>
  <si>
    <t>221</t>
  </si>
  <si>
    <t>000853</t>
  </si>
  <si>
    <t>CENTRO DIAGNOSTICO GALLARATESE</t>
  </si>
  <si>
    <t>322000853</t>
  </si>
  <si>
    <t>230</t>
  </si>
  <si>
    <t>000854</t>
  </si>
  <si>
    <t>CENTRO MEDICO CONVENZIONATO S.R.L.</t>
  </si>
  <si>
    <t>322000854</t>
  </si>
  <si>
    <t>184</t>
  </si>
  <si>
    <t>000864</t>
  </si>
  <si>
    <t>C.D.V. - DIA</t>
  </si>
  <si>
    <t>322030017</t>
  </si>
  <si>
    <t>223</t>
  </si>
  <si>
    <t>000873</t>
  </si>
  <si>
    <t>STUDIO RADIOLOGICO DIAGNOSTICA PER IMMAGINI SRL</t>
  </si>
  <si>
    <t>322000873</t>
  </si>
  <si>
    <t>201</t>
  </si>
  <si>
    <t>000874</t>
  </si>
  <si>
    <t>CEDAL RADIOLOGIA</t>
  </si>
  <si>
    <t>322000874</t>
  </si>
  <si>
    <t>243</t>
  </si>
  <si>
    <t>000889</t>
  </si>
  <si>
    <t>CENTRO RADIOLOGICO POLISPECIALISTICO DEI LAGHI</t>
  </si>
  <si>
    <t>322000889</t>
  </si>
  <si>
    <t>229</t>
  </si>
  <si>
    <t>000897</t>
  </si>
  <si>
    <t>POLIAMBULATORIO FILIPPINI S.R.L.</t>
  </si>
  <si>
    <t>322000897</t>
  </si>
  <si>
    <t>257</t>
  </si>
  <si>
    <t>000898</t>
  </si>
  <si>
    <t>ISTITUTO CLINICO MATER DOMINI - CASA DI CURA PRIVATA</t>
  </si>
  <si>
    <t>191</t>
  </si>
  <si>
    <t>002734</t>
  </si>
  <si>
    <t>SYNLAB ITALIA SRL - CANTU'</t>
  </si>
  <si>
    <t>322002759</t>
  </si>
  <si>
    <t>240</t>
  </si>
  <si>
    <t>002749</t>
  </si>
  <si>
    <t>ALLIANCE MEDICAL DIAGNOSTIC SRL</t>
  </si>
  <si>
    <t>322002749</t>
  </si>
  <si>
    <t>256</t>
  </si>
  <si>
    <t>002758</t>
  </si>
  <si>
    <t>POLIAMB.OSP.GEN.ZONA VALDUCE</t>
  </si>
  <si>
    <t>322030030</t>
  </si>
  <si>
    <t>192</t>
  </si>
  <si>
    <t>002759</t>
  </si>
  <si>
    <t>SYNLAB ITALIA SRL</t>
  </si>
  <si>
    <t>231</t>
  </si>
  <si>
    <t>002790</t>
  </si>
  <si>
    <t>C.D.C. NEW S.R.L.</t>
  </si>
  <si>
    <t>259</t>
  </si>
  <si>
    <t>002797</t>
  </si>
  <si>
    <t>POLIAMBULATORIO CASA DI CURA VILLA S.GIUSEPPE</t>
  </si>
  <si>
    <t>322030347</t>
  </si>
  <si>
    <t>260</t>
  </si>
  <si>
    <t>002805</t>
  </si>
  <si>
    <t>OSPEDALE DI ERBA POLIAMBULATORIO</t>
  </si>
  <si>
    <t>322030029</t>
  </si>
  <si>
    <t>232</t>
  </si>
  <si>
    <t>002808</t>
  </si>
  <si>
    <t>STUDIO DI RADIOLOGIA E TERAPIE FISICHE CDC SRL</t>
  </si>
  <si>
    <t>258</t>
  </si>
  <si>
    <t>002811</t>
  </si>
  <si>
    <t>POLIAMBULATORIO VILLA SAN BENEDETTO</t>
  </si>
  <si>
    <t>322030037</t>
  </si>
  <si>
    <t>255</t>
  </si>
  <si>
    <t>002851</t>
  </si>
  <si>
    <t>POLIAMBULATORIO ISTITUTO CLINICO VILLA APRICA</t>
  </si>
  <si>
    <t>322030032</t>
  </si>
  <si>
    <t>224</t>
  </si>
  <si>
    <t>002867</t>
  </si>
  <si>
    <t>AMBULATORIO SAN CARLO SAS</t>
  </si>
  <si>
    <t>322002867</t>
  </si>
  <si>
    <t>265</t>
  </si>
  <si>
    <t>002882</t>
  </si>
  <si>
    <t>C.O.F. LANZO HOSPITAL S.P.A.</t>
  </si>
  <si>
    <t>322030035</t>
  </si>
  <si>
    <t>267</t>
  </si>
  <si>
    <t>026242</t>
  </si>
  <si>
    <t>POLIAMBULATORIO BECCARIA CENTRO</t>
  </si>
  <si>
    <t>187</t>
  </si>
  <si>
    <t>030391</t>
  </si>
  <si>
    <t>FOND. F.LLI PAOLO E TITTO MOLINA ONLUS</t>
  </si>
  <si>
    <t>322303910</t>
  </si>
  <si>
    <t>298</t>
  </si>
  <si>
    <t>032231</t>
  </si>
  <si>
    <t>FT-GROUP</t>
  </si>
  <si>
    <t>299</t>
  </si>
  <si>
    <t>032601</t>
  </si>
  <si>
    <t>CENTRO STUDI DIAGNOSTICI</t>
  </si>
  <si>
    <t>281</t>
  </si>
  <si>
    <t>040528</t>
  </si>
  <si>
    <t>BIANALISI PADRE MONTI</t>
  </si>
  <si>
    <t>203</t>
  </si>
  <si>
    <t>046588</t>
  </si>
  <si>
    <t>BIANALISI - MEDITEL ROVELLASCA</t>
  </si>
  <si>
    <t>322069068</t>
  </si>
  <si>
    <t>275</t>
  </si>
  <si>
    <t>066448</t>
  </si>
  <si>
    <t>CDI VARESE</t>
  </si>
  <si>
    <t>218</t>
  </si>
  <si>
    <t>067828</t>
  </si>
  <si>
    <t>POLIAMBULATORIO LE TERRAZZE</t>
  </si>
  <si>
    <t>204</t>
  </si>
  <si>
    <t>069068</t>
  </si>
  <si>
    <t>BIANALISI - MEDITEL CENTRO MEDICO POLISPECIALISTICO SRL</t>
  </si>
  <si>
    <t>300</t>
  </si>
  <si>
    <t>094003</t>
  </si>
  <si>
    <t>POLIAMBULATORIO PADIGLIONE CENTRALE BECCARIA</t>
  </si>
  <si>
    <t>301</t>
  </si>
  <si>
    <t>095896</t>
  </si>
  <si>
    <t>BIOTECHMED S.R.L.</t>
  </si>
  <si>
    <t>Allegato 1 - Prestazioni PROPOSTE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</si>
</sst>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1" fontId="7" fillId="0" borderId="1" xfId="2" applyFont="1" applyFill="1" applyBorder="1" applyAlignment="1">
      <alignment horizontal="center" vertical="top"/>
    </xf>
    <xf numFmtId="49" fontId="7" fillId="4" borderId="1" xfId="1" applyNumberFormat="1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44" fontId="0" fillId="5" borderId="1" xfId="3" applyFont="1" applyFill="1" applyBorder="1" applyAlignment="1">
      <alignment vertical="top"/>
    </xf>
    <xf numFmtId="41" fontId="7" fillId="0" borderId="8" xfId="2" applyFont="1" applyFill="1" applyBorder="1" applyAlignment="1">
      <alignment horizontal="center" vertical="top"/>
    </xf>
    <xf numFmtId="49" fontId="7" fillId="4" borderId="8" xfId="1" applyNumberFormat="1" applyFont="1" applyFill="1" applyBorder="1" applyAlignment="1">
      <alignment vertical="top" wrapText="1"/>
    </xf>
    <xf numFmtId="0" fontId="0" fillId="5" borderId="8" xfId="0" applyFill="1" applyBorder="1" applyAlignment="1">
      <alignment vertical="top"/>
    </xf>
    <xf numFmtId="0" fontId="0" fillId="5" borderId="8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0" fillId="5" borderId="6" xfId="0" applyFill="1" applyBorder="1" applyAlignment="1">
      <alignment vertical="top"/>
    </xf>
    <xf numFmtId="44" fontId="0" fillId="5" borderId="6" xfId="3" applyFont="1" applyFill="1" applyBorder="1" applyAlignment="1">
      <alignment vertical="top"/>
    </xf>
    <xf numFmtId="41" fontId="9" fillId="0" borderId="1" xfId="2" applyFont="1" applyFill="1" applyBorder="1" applyAlignment="1">
      <alignment horizontal="center" vertical="top"/>
    </xf>
    <xf numFmtId="49" fontId="9" fillId="4" borderId="1" xfId="1" applyNumberFormat="1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49" fontId="7" fillId="3" borderId="1" xfId="1" applyNumberFormat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49" fontId="7" fillId="3" borderId="2" xfId="1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4" fontId="7" fillId="0" borderId="1" xfId="2" applyNumberFormat="1" applyFont="1" applyFill="1" applyBorder="1" applyAlignment="1" applyProtection="1">
      <alignment horizontal="center" vertical="top" wrapText="1"/>
    </xf>
    <xf numFmtId="164" fontId="2" fillId="0" borderId="7" xfId="2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/>
    </xf>
    <xf numFmtId="44" fontId="6" fillId="2" borderId="1" xfId="3" applyFont="1" applyFill="1" applyBorder="1" applyAlignment="1" applyProtection="1">
      <alignment horizontal="center" vertical="top"/>
      <protection locked="0"/>
    </xf>
    <xf numFmtId="41" fontId="7" fillId="0" borderId="6" xfId="2" applyFont="1" applyFill="1" applyBorder="1" applyAlignment="1">
      <alignment horizontal="center" vertical="top"/>
    </xf>
    <xf numFmtId="49" fontId="7" fillId="3" borderId="9" xfId="1" applyNumberFormat="1" applyFont="1" applyFill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164" fontId="7" fillId="0" borderId="6" xfId="2" applyNumberFormat="1" applyFont="1" applyFill="1" applyBorder="1" applyAlignment="1" applyProtection="1">
      <alignment horizontal="center" vertical="top" wrapText="1"/>
    </xf>
    <xf numFmtId="49" fontId="9" fillId="6" borderId="1" xfId="1" applyNumberFormat="1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6" fillId="0" borderId="5" xfId="4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7" xfId="4" applyFont="1" applyBorder="1" applyAlignment="1">
      <alignment horizontal="left" vertical="top" wrapText="1"/>
    </xf>
    <xf numFmtId="41" fontId="9" fillId="6" borderId="1" xfId="2" applyFont="1" applyFill="1" applyBorder="1" applyAlignment="1">
      <alignment horizontal="center" vertical="top"/>
    </xf>
    <xf numFmtId="0" fontId="8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vertical="top" wrapText="1"/>
    </xf>
    <xf numFmtId="44" fontId="8" fillId="6" borderId="1" xfId="3" applyFont="1" applyFill="1" applyBorder="1" applyAlignment="1">
      <alignment vertical="top"/>
    </xf>
    <xf numFmtId="164" fontId="9" fillId="6" borderId="1" xfId="2" applyNumberFormat="1" applyFont="1" applyFill="1" applyBorder="1" applyAlignment="1" applyProtection="1">
      <alignment horizontal="center" vertical="top" wrapText="1"/>
    </xf>
    <xf numFmtId="164" fontId="9" fillId="6" borderId="4" xfId="2" applyNumberFormat="1" applyFont="1" applyFill="1" applyBorder="1" applyAlignment="1" applyProtection="1">
      <alignment horizontal="center" vertical="top" wrapText="1"/>
    </xf>
    <xf numFmtId="0" fontId="4" fillId="0" borderId="3" xfId="0" applyFont="1" applyBorder="1" applyAlignment="1">
      <alignment vertical="top" wrapText="1"/>
    </xf>
    <xf numFmtId="49" fontId="0" fillId="0" borderId="0" xfId="0" applyNumberFormat="1"/>
    <xf numFmtId="49" fontId="8" fillId="0" borderId="0" xfId="0" applyNumberFormat="1" applyFont="1"/>
    <xf numFmtId="0" fontId="11" fillId="6" borderId="0" xfId="0" applyFont="1" applyFill="1" applyAlignment="1">
      <alignment vertical="center"/>
    </xf>
    <xf numFmtId="49" fontId="9" fillId="6" borderId="3" xfId="1" applyNumberFormat="1" applyFont="1" applyFill="1" applyBorder="1" applyAlignment="1" applyProtection="1">
      <alignment vertical="top" wrapText="1"/>
    </xf>
    <xf numFmtId="0" fontId="8" fillId="6" borderId="3" xfId="0" applyFont="1" applyFill="1" applyBorder="1" applyAlignment="1">
      <alignment vertical="top"/>
    </xf>
    <xf numFmtId="0" fontId="8" fillId="6" borderId="3" xfId="0" applyFont="1" applyFill="1" applyBorder="1" applyAlignment="1">
      <alignment vertical="top" wrapText="1"/>
    </xf>
    <xf numFmtId="44" fontId="8" fillId="6" borderId="3" xfId="3" applyFont="1" applyFill="1" applyBorder="1" applyAlignment="1" applyProtection="1">
      <alignment vertical="top"/>
    </xf>
    <xf numFmtId="44" fontId="10" fillId="6" borderId="3" xfId="3" applyFont="1" applyFill="1" applyBorder="1" applyAlignment="1" applyProtection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12" fillId="0" borderId="3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7" borderId="6" xfId="0" applyFont="1" applyFill="1" applyBorder="1" applyAlignment="1" applyProtection="1">
      <alignment horizontal="left" vertical="top"/>
      <protection locked="0"/>
    </xf>
    <xf numFmtId="0" fontId="0" fillId="0" borderId="3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4" fontId="0" fillId="0" borderId="3" xfId="3" applyFont="1" applyFill="1" applyBorder="1" applyAlignment="1">
      <alignment vertical="center"/>
    </xf>
    <xf numFmtId="44" fontId="2" fillId="0" borderId="3" xfId="3" applyFont="1" applyFill="1" applyBorder="1" applyAlignment="1">
      <alignment vertical="center"/>
    </xf>
    <xf numFmtId="164" fontId="6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</cellXfs>
  <cellStyles count="5">
    <cellStyle name="Migliaia" xfId="1" builtinId="3"/>
    <cellStyle name="Migliaia [0]" xfId="2" builtinId="6"/>
    <cellStyle name="Normale" xfId="0" builtinId="0"/>
    <cellStyle name="Normale_Foglio1" xfId="4" xr:uid="{FC65E75F-4CD3-4D09-8801-1172A8DB83EA}"/>
    <cellStyle name="Valuta" xfId="3" builtin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topLeftCell="A7" workbookViewId="0">
      <selection activeCell="C3" sqref="C3"/>
    </sheetView>
  </sheetViews>
  <sheetFormatPr defaultRowHeight="15" x14ac:dyDescent="0.25"/>
  <cols>
    <col min="1" max="1" width="11.28515625" style="1" customWidth="1"/>
    <col min="2" max="2" width="14" style="2" customWidth="1"/>
    <col min="3" max="3" width="11.42578125" style="1" customWidth="1"/>
    <col min="4" max="4" width="10" style="1" customWidth="1"/>
    <col min="5" max="5" width="4.5703125" style="1" bestFit="1" customWidth="1"/>
    <col min="6" max="6" width="4.85546875" style="1" bestFit="1" customWidth="1"/>
    <col min="7" max="7" width="9.28515625" style="1" customWidth="1"/>
    <col min="8" max="8" width="37.28515625" style="1" customWidth="1"/>
    <col min="9" max="9" width="14.85546875" style="2" customWidth="1"/>
    <col min="10" max="11" width="15.140625" style="2" customWidth="1"/>
    <col min="12" max="12" width="15" style="1" customWidth="1"/>
    <col min="13" max="14" width="14.7109375" style="1" bestFit="1" customWidth="1"/>
    <col min="15" max="15" width="14.7109375" style="1" customWidth="1"/>
    <col min="16" max="16" width="15.42578125" style="1" bestFit="1" customWidth="1"/>
    <col min="17" max="16384" width="9.140625" style="1"/>
  </cols>
  <sheetData>
    <row r="1" spans="1:16" ht="18.75" x14ac:dyDescent="0.25">
      <c r="A1" s="23" t="s">
        <v>297</v>
      </c>
      <c r="B1" s="24"/>
      <c r="C1" s="24"/>
      <c r="D1" s="24"/>
      <c r="E1" s="24"/>
      <c r="F1" s="24"/>
      <c r="G1" s="24"/>
    </row>
    <row r="2" spans="1:16" x14ac:dyDescent="0.25">
      <c r="A2" s="59"/>
      <c r="B2" s="60"/>
      <c r="C2" s="60"/>
      <c r="D2" s="60"/>
      <c r="E2" s="60"/>
      <c r="F2" s="60"/>
      <c r="G2" s="60"/>
    </row>
    <row r="3" spans="1:16" ht="18.75" x14ac:dyDescent="0.25">
      <c r="A3" s="54" t="s">
        <v>95</v>
      </c>
      <c r="B3" s="45"/>
      <c r="C3" s="61"/>
    </row>
    <row r="4" spans="1:16" ht="18.75" x14ac:dyDescent="0.25">
      <c r="A4" s="54" t="s">
        <v>98</v>
      </c>
      <c r="B4" s="55"/>
      <c r="C4" s="54" t="str">
        <f>IFERROR(VLOOKUP(C3,Anagrafe!B:C,2,0),"")</f>
        <v/>
      </c>
      <c r="D4" s="56"/>
      <c r="E4" s="56"/>
      <c r="F4" s="56"/>
      <c r="G4" s="56"/>
      <c r="H4" s="57"/>
    </row>
    <row r="6" spans="1:16" s="27" customFormat="1" ht="60" x14ac:dyDescent="0.25">
      <c r="A6" s="36" t="s">
        <v>0</v>
      </c>
      <c r="B6" s="36" t="s">
        <v>1</v>
      </c>
      <c r="C6" s="37" t="s">
        <v>2</v>
      </c>
      <c r="D6" s="37" t="s">
        <v>3</v>
      </c>
      <c r="E6" s="38" t="s">
        <v>4</v>
      </c>
      <c r="F6" s="38" t="s">
        <v>5</v>
      </c>
      <c r="G6" s="38" t="s">
        <v>6</v>
      </c>
      <c r="H6" s="37" t="s">
        <v>7</v>
      </c>
      <c r="I6" s="37" t="s">
        <v>8</v>
      </c>
      <c r="J6" s="37" t="s">
        <v>9</v>
      </c>
      <c r="K6" s="37" t="s">
        <v>10</v>
      </c>
      <c r="L6" s="37" t="s">
        <v>11</v>
      </c>
      <c r="M6" s="37" t="s">
        <v>77</v>
      </c>
      <c r="N6" s="37" t="s">
        <v>78</v>
      </c>
      <c r="O6" s="37" t="s">
        <v>79</v>
      </c>
      <c r="P6" s="26" t="s">
        <v>96</v>
      </c>
    </row>
    <row r="7" spans="1:16" ht="120" x14ac:dyDescent="0.25">
      <c r="A7" s="3">
        <v>1</v>
      </c>
      <c r="B7" s="4" t="s">
        <v>12</v>
      </c>
      <c r="C7" s="5" t="s">
        <v>13</v>
      </c>
      <c r="D7" s="6" t="s">
        <v>14</v>
      </c>
      <c r="E7" s="5" t="s">
        <v>15</v>
      </c>
      <c r="F7" s="5" t="s">
        <v>16</v>
      </c>
      <c r="G7" s="5" t="s">
        <v>17</v>
      </c>
      <c r="H7" s="6" t="s">
        <v>18</v>
      </c>
      <c r="I7" s="6" t="s">
        <v>19</v>
      </c>
      <c r="J7" s="6" t="s">
        <v>20</v>
      </c>
      <c r="K7" s="6" t="s">
        <v>21</v>
      </c>
      <c r="L7" s="7">
        <v>44.8</v>
      </c>
      <c r="M7" s="7">
        <v>39155.199999999997</v>
      </c>
      <c r="N7" s="28">
        <v>0</v>
      </c>
      <c r="O7" s="28">
        <v>0</v>
      </c>
      <c r="P7" s="25">
        <f>IF(AND(N7&gt;0,O7&gt;0),"Errore: inserire un solo tipo di offerta",IFERROR(ROUNDDOWN(IF(N7&gt;0,N7/L7,O7/L7),0),0))</f>
        <v>0</v>
      </c>
    </row>
    <row r="8" spans="1:16" ht="60" x14ac:dyDescent="0.25">
      <c r="A8" s="3">
        <v>2</v>
      </c>
      <c r="B8" s="4" t="s">
        <v>12</v>
      </c>
      <c r="C8" s="5" t="s">
        <v>22</v>
      </c>
      <c r="D8" s="6" t="s">
        <v>23</v>
      </c>
      <c r="E8" s="5" t="s">
        <v>15</v>
      </c>
      <c r="F8" s="5" t="s">
        <v>16</v>
      </c>
      <c r="G8" s="5" t="s">
        <v>17</v>
      </c>
      <c r="H8" s="6" t="s">
        <v>24</v>
      </c>
      <c r="I8" s="6" t="s">
        <v>21</v>
      </c>
      <c r="J8" s="6" t="s">
        <v>25</v>
      </c>
      <c r="K8" s="6" t="s">
        <v>26</v>
      </c>
      <c r="L8" s="7">
        <v>72</v>
      </c>
      <c r="M8" s="7">
        <v>285840</v>
      </c>
      <c r="N8" s="28">
        <v>0</v>
      </c>
      <c r="O8" s="28">
        <v>0</v>
      </c>
      <c r="P8" s="25">
        <f t="shared" ref="P8:P23" si="0">IF(AND(N8&gt;0,O8&gt;0),"Errore: inserire un solo tipo di offerta",IFERROR(ROUNDDOWN(IF(N8&gt;0,N8/L8,O8/L8),0),0))</f>
        <v>0</v>
      </c>
    </row>
    <row r="9" spans="1:16" ht="90" x14ac:dyDescent="0.25">
      <c r="A9" s="3">
        <v>3</v>
      </c>
      <c r="B9" s="4" t="s">
        <v>12</v>
      </c>
      <c r="C9" s="5" t="s">
        <v>27</v>
      </c>
      <c r="D9" s="6" t="s">
        <v>28</v>
      </c>
      <c r="E9" s="5" t="s">
        <v>15</v>
      </c>
      <c r="F9" s="5" t="s">
        <v>16</v>
      </c>
      <c r="G9" s="5" t="s">
        <v>17</v>
      </c>
      <c r="H9" s="6" t="s">
        <v>29</v>
      </c>
      <c r="I9" s="6" t="s">
        <v>21</v>
      </c>
      <c r="J9" s="6" t="s">
        <v>30</v>
      </c>
      <c r="K9" s="6" t="s">
        <v>26</v>
      </c>
      <c r="L9" s="7">
        <v>42.65</v>
      </c>
      <c r="M9" s="7">
        <v>30238.85</v>
      </c>
      <c r="N9" s="28">
        <v>0</v>
      </c>
      <c r="O9" s="28">
        <v>0</v>
      </c>
      <c r="P9" s="25">
        <f t="shared" si="0"/>
        <v>0</v>
      </c>
    </row>
    <row r="10" spans="1:16" ht="30" x14ac:dyDescent="0.25">
      <c r="A10" s="8">
        <v>4</v>
      </c>
      <c r="B10" s="9" t="s">
        <v>12</v>
      </c>
      <c r="C10" s="10" t="s">
        <v>31</v>
      </c>
      <c r="D10" s="11" t="s">
        <v>32</v>
      </c>
      <c r="E10" s="10" t="s">
        <v>15</v>
      </c>
      <c r="F10" s="10" t="s">
        <v>16</v>
      </c>
      <c r="G10" s="10" t="s">
        <v>17</v>
      </c>
      <c r="H10" s="11" t="s">
        <v>33</v>
      </c>
      <c r="I10" s="11" t="s">
        <v>21</v>
      </c>
      <c r="J10" s="11" t="s">
        <v>26</v>
      </c>
      <c r="K10" s="11" t="s">
        <v>26</v>
      </c>
      <c r="L10" s="7">
        <v>44.8</v>
      </c>
      <c r="M10" s="7">
        <v>4569.5999999999995</v>
      </c>
      <c r="N10" s="28">
        <v>0</v>
      </c>
      <c r="O10" s="28">
        <v>0</v>
      </c>
      <c r="P10" s="25">
        <f t="shared" si="0"/>
        <v>0</v>
      </c>
    </row>
    <row r="11" spans="1:16" ht="30" x14ac:dyDescent="0.25">
      <c r="A11" s="3">
        <v>5</v>
      </c>
      <c r="B11" s="4" t="s">
        <v>12</v>
      </c>
      <c r="C11" s="5" t="s">
        <v>34</v>
      </c>
      <c r="D11" s="6" t="s">
        <v>35</v>
      </c>
      <c r="E11" s="5" t="s">
        <v>15</v>
      </c>
      <c r="F11" s="5" t="s">
        <v>16</v>
      </c>
      <c r="G11" s="5" t="s">
        <v>17</v>
      </c>
      <c r="H11" s="6" t="s">
        <v>36</v>
      </c>
      <c r="I11" s="6" t="s">
        <v>19</v>
      </c>
      <c r="J11" s="6" t="s">
        <v>26</v>
      </c>
      <c r="K11" s="6" t="s">
        <v>26</v>
      </c>
      <c r="L11" s="7">
        <v>33.6</v>
      </c>
      <c r="M11" s="7">
        <v>27316.800000000003</v>
      </c>
      <c r="N11" s="28">
        <v>0</v>
      </c>
      <c r="O11" s="28">
        <v>0</v>
      </c>
      <c r="P11" s="25">
        <f t="shared" si="0"/>
        <v>0</v>
      </c>
    </row>
    <row r="12" spans="1:16" ht="90" x14ac:dyDescent="0.25">
      <c r="A12" s="3">
        <v>6</v>
      </c>
      <c r="B12" s="4" t="s">
        <v>12</v>
      </c>
      <c r="C12" s="5" t="s">
        <v>37</v>
      </c>
      <c r="D12" s="6" t="s">
        <v>38</v>
      </c>
      <c r="E12" s="5" t="s">
        <v>15</v>
      </c>
      <c r="F12" s="5" t="s">
        <v>16</v>
      </c>
      <c r="G12" s="5" t="s">
        <v>17</v>
      </c>
      <c r="H12" s="6" t="s">
        <v>39</v>
      </c>
      <c r="I12" s="6" t="s">
        <v>40</v>
      </c>
      <c r="J12" s="6" t="s">
        <v>26</v>
      </c>
      <c r="K12" s="6" t="s">
        <v>26</v>
      </c>
      <c r="L12" s="7">
        <v>30.5</v>
      </c>
      <c r="M12" s="7">
        <v>43401.5</v>
      </c>
      <c r="N12" s="28">
        <v>0</v>
      </c>
      <c r="O12" s="28">
        <v>0</v>
      </c>
      <c r="P12" s="25">
        <f t="shared" si="0"/>
        <v>0</v>
      </c>
    </row>
    <row r="13" spans="1:16" ht="45" x14ac:dyDescent="0.25">
      <c r="A13" s="3">
        <v>7</v>
      </c>
      <c r="B13" s="4" t="s">
        <v>12</v>
      </c>
      <c r="C13" s="5" t="s">
        <v>41</v>
      </c>
      <c r="D13" s="6" t="s">
        <v>42</v>
      </c>
      <c r="E13" s="5" t="s">
        <v>15</v>
      </c>
      <c r="F13" s="5" t="s">
        <v>16</v>
      </c>
      <c r="G13" s="5" t="s">
        <v>17</v>
      </c>
      <c r="H13" s="6" t="s">
        <v>43</v>
      </c>
      <c r="I13" s="6" t="s">
        <v>44</v>
      </c>
      <c r="J13" s="6" t="s">
        <v>26</v>
      </c>
      <c r="K13" s="6" t="s">
        <v>26</v>
      </c>
      <c r="L13" s="7">
        <v>25</v>
      </c>
      <c r="M13" s="7">
        <v>29625</v>
      </c>
      <c r="N13" s="28">
        <v>0</v>
      </c>
      <c r="O13" s="28">
        <v>0</v>
      </c>
      <c r="P13" s="25">
        <f t="shared" si="0"/>
        <v>0</v>
      </c>
    </row>
    <row r="14" spans="1:16" ht="105" x14ac:dyDescent="0.25">
      <c r="A14" s="3">
        <v>8</v>
      </c>
      <c r="B14" s="4" t="s">
        <v>12</v>
      </c>
      <c r="C14" s="12" t="s">
        <v>89</v>
      </c>
      <c r="D14" s="12" t="s">
        <v>90</v>
      </c>
      <c r="E14" s="13" t="s">
        <v>15</v>
      </c>
      <c r="F14" s="13" t="s">
        <v>16</v>
      </c>
      <c r="G14" s="13" t="s">
        <v>17</v>
      </c>
      <c r="H14" s="12" t="s">
        <v>45</v>
      </c>
      <c r="I14" s="12" t="s">
        <v>21</v>
      </c>
      <c r="J14" s="12"/>
      <c r="K14" s="12"/>
      <c r="L14" s="7">
        <v>440</v>
      </c>
      <c r="M14" s="7">
        <v>647680</v>
      </c>
      <c r="N14" s="28">
        <v>0</v>
      </c>
      <c r="O14" s="28">
        <v>0</v>
      </c>
      <c r="P14" s="25">
        <f t="shared" si="0"/>
        <v>0</v>
      </c>
    </row>
    <row r="15" spans="1:16" ht="30" x14ac:dyDescent="0.25">
      <c r="A15" s="15">
        <v>9</v>
      </c>
      <c r="B15" s="16" t="s">
        <v>12</v>
      </c>
      <c r="C15" s="17" t="s">
        <v>91</v>
      </c>
      <c r="D15" s="6" t="s">
        <v>92</v>
      </c>
      <c r="E15" s="18" t="s">
        <v>15</v>
      </c>
      <c r="F15" s="18" t="s">
        <v>16</v>
      </c>
      <c r="G15" s="18" t="s">
        <v>17</v>
      </c>
      <c r="H15" s="19" t="s">
        <v>46</v>
      </c>
      <c r="I15" s="6" t="s">
        <v>21</v>
      </c>
      <c r="J15" s="19"/>
      <c r="K15" s="19"/>
      <c r="L15" s="7">
        <v>210</v>
      </c>
      <c r="M15" s="7">
        <v>63630</v>
      </c>
      <c r="N15" s="28">
        <v>0</v>
      </c>
      <c r="O15" s="28">
        <v>0</v>
      </c>
      <c r="P15" s="25">
        <f t="shared" si="0"/>
        <v>0</v>
      </c>
    </row>
    <row r="16" spans="1:16" ht="60" x14ac:dyDescent="0.25">
      <c r="A16" s="3">
        <v>10</v>
      </c>
      <c r="B16" s="4" t="s">
        <v>12</v>
      </c>
      <c r="C16" s="5" t="s">
        <v>47</v>
      </c>
      <c r="D16" s="6" t="s">
        <v>48</v>
      </c>
      <c r="E16" s="5" t="s">
        <v>15</v>
      </c>
      <c r="F16" s="5" t="s">
        <v>16</v>
      </c>
      <c r="G16" s="5" t="s">
        <v>17</v>
      </c>
      <c r="H16" s="6" t="s">
        <v>49</v>
      </c>
      <c r="I16" s="6" t="s">
        <v>50</v>
      </c>
      <c r="J16" s="6" t="s">
        <v>51</v>
      </c>
      <c r="K16" s="6" t="s">
        <v>26</v>
      </c>
      <c r="L16" s="7">
        <v>25</v>
      </c>
      <c r="M16" s="7">
        <v>18600</v>
      </c>
      <c r="N16" s="28">
        <v>0</v>
      </c>
      <c r="O16" s="28">
        <v>0</v>
      </c>
      <c r="P16" s="25">
        <f t="shared" si="0"/>
        <v>0</v>
      </c>
    </row>
    <row r="17" spans="1:16" ht="60" x14ac:dyDescent="0.25">
      <c r="A17" s="3">
        <v>11</v>
      </c>
      <c r="B17" s="4" t="s">
        <v>12</v>
      </c>
      <c r="C17" s="5" t="s">
        <v>52</v>
      </c>
      <c r="D17" s="6" t="s">
        <v>53</v>
      </c>
      <c r="E17" s="5" t="s">
        <v>15</v>
      </c>
      <c r="F17" s="5" t="s">
        <v>16</v>
      </c>
      <c r="G17" s="5" t="s">
        <v>17</v>
      </c>
      <c r="H17" s="6" t="s">
        <v>54</v>
      </c>
      <c r="I17" s="6" t="s">
        <v>55</v>
      </c>
      <c r="J17" s="6" t="s">
        <v>26</v>
      </c>
      <c r="K17" s="6" t="s">
        <v>26</v>
      </c>
      <c r="L17" s="7">
        <v>25</v>
      </c>
      <c r="M17" s="7">
        <v>12850</v>
      </c>
      <c r="N17" s="28">
        <v>0</v>
      </c>
      <c r="O17" s="28">
        <v>0</v>
      </c>
      <c r="P17" s="25">
        <f t="shared" si="0"/>
        <v>0</v>
      </c>
    </row>
    <row r="18" spans="1:16" ht="90" x14ac:dyDescent="0.25">
      <c r="A18" s="3">
        <v>12</v>
      </c>
      <c r="B18" s="4" t="s">
        <v>12</v>
      </c>
      <c r="C18" s="5" t="s">
        <v>56</v>
      </c>
      <c r="D18" s="6" t="s">
        <v>57</v>
      </c>
      <c r="E18" s="5" t="s">
        <v>15</v>
      </c>
      <c r="F18" s="5" t="s">
        <v>16</v>
      </c>
      <c r="G18" s="5" t="s">
        <v>17</v>
      </c>
      <c r="H18" s="6" t="s">
        <v>58</v>
      </c>
      <c r="I18" s="6" t="s">
        <v>59</v>
      </c>
      <c r="J18" s="6" t="s">
        <v>26</v>
      </c>
      <c r="K18" s="6" t="s">
        <v>26</v>
      </c>
      <c r="L18" s="7">
        <v>26.2</v>
      </c>
      <c r="M18" s="7">
        <v>20409.8</v>
      </c>
      <c r="N18" s="28">
        <v>0</v>
      </c>
      <c r="O18" s="28">
        <v>0</v>
      </c>
      <c r="P18" s="25">
        <f t="shared" si="0"/>
        <v>0</v>
      </c>
    </row>
    <row r="19" spans="1:16" ht="30" x14ac:dyDescent="0.25">
      <c r="A19" s="3">
        <v>13</v>
      </c>
      <c r="B19" s="4" t="s">
        <v>12</v>
      </c>
      <c r="C19" s="5" t="s">
        <v>60</v>
      </c>
      <c r="D19" s="6" t="s">
        <v>61</v>
      </c>
      <c r="E19" s="5" t="s">
        <v>15</v>
      </c>
      <c r="F19" s="5" t="s">
        <v>16</v>
      </c>
      <c r="G19" s="5" t="s">
        <v>17</v>
      </c>
      <c r="H19" s="6" t="s">
        <v>62</v>
      </c>
      <c r="I19" s="6" t="s">
        <v>25</v>
      </c>
      <c r="J19" s="6" t="s">
        <v>26</v>
      </c>
      <c r="K19" s="6" t="s">
        <v>26</v>
      </c>
      <c r="L19" s="7">
        <v>25</v>
      </c>
      <c r="M19" s="7">
        <v>11350</v>
      </c>
      <c r="N19" s="28">
        <v>0</v>
      </c>
      <c r="O19" s="28">
        <v>0</v>
      </c>
      <c r="P19" s="25">
        <f t="shared" si="0"/>
        <v>0</v>
      </c>
    </row>
    <row r="20" spans="1:16" ht="30" x14ac:dyDescent="0.25">
      <c r="A20" s="3">
        <v>14</v>
      </c>
      <c r="B20" s="4" t="s">
        <v>12</v>
      </c>
      <c r="C20" s="5" t="s">
        <v>63</v>
      </c>
      <c r="D20" s="6" t="s">
        <v>64</v>
      </c>
      <c r="E20" s="5" t="s">
        <v>15</v>
      </c>
      <c r="F20" s="5" t="s">
        <v>16</v>
      </c>
      <c r="G20" s="5" t="s">
        <v>17</v>
      </c>
      <c r="H20" s="6" t="s">
        <v>65</v>
      </c>
      <c r="I20" s="6" t="s">
        <v>20</v>
      </c>
      <c r="J20" s="6" t="s">
        <v>26</v>
      </c>
      <c r="K20" s="6" t="s">
        <v>26</v>
      </c>
      <c r="L20" s="7">
        <v>25</v>
      </c>
      <c r="M20" s="7">
        <v>2325</v>
      </c>
      <c r="N20" s="28">
        <v>0</v>
      </c>
      <c r="O20" s="28">
        <v>0</v>
      </c>
      <c r="P20" s="25">
        <f t="shared" si="0"/>
        <v>0</v>
      </c>
    </row>
    <row r="21" spans="1:16" ht="45" x14ac:dyDescent="0.25">
      <c r="A21" s="3">
        <v>15</v>
      </c>
      <c r="B21" s="20" t="s">
        <v>66</v>
      </c>
      <c r="C21" s="21" t="s">
        <v>83</v>
      </c>
      <c r="D21" s="12" t="s">
        <v>84</v>
      </c>
      <c r="E21" s="13" t="s">
        <v>67</v>
      </c>
      <c r="F21" s="13" t="s">
        <v>68</v>
      </c>
      <c r="G21" s="13" t="s">
        <v>69</v>
      </c>
      <c r="H21" s="12" t="s">
        <v>70</v>
      </c>
      <c r="I21" s="12" t="s">
        <v>71</v>
      </c>
      <c r="J21" s="12" t="s">
        <v>26</v>
      </c>
      <c r="K21" s="12" t="s">
        <v>26</v>
      </c>
      <c r="L21" s="7">
        <v>25.4</v>
      </c>
      <c r="M21" s="7">
        <v>114274.59999999999</v>
      </c>
      <c r="N21" s="28">
        <v>0</v>
      </c>
      <c r="O21" s="28">
        <v>0</v>
      </c>
      <c r="P21" s="25">
        <f t="shared" si="0"/>
        <v>0</v>
      </c>
    </row>
    <row r="22" spans="1:16" ht="45" x14ac:dyDescent="0.25">
      <c r="A22" s="3">
        <v>16</v>
      </c>
      <c r="B22" s="22" t="s">
        <v>66</v>
      </c>
      <c r="C22" s="21" t="s">
        <v>85</v>
      </c>
      <c r="D22" s="12" t="s">
        <v>86</v>
      </c>
      <c r="E22" s="18" t="s">
        <v>67</v>
      </c>
      <c r="F22" s="18" t="s">
        <v>68</v>
      </c>
      <c r="G22" s="18" t="s">
        <v>72</v>
      </c>
      <c r="H22" s="19" t="s">
        <v>73</v>
      </c>
      <c r="I22" s="19" t="s">
        <v>25</v>
      </c>
      <c r="J22" s="19"/>
      <c r="K22" s="19"/>
      <c r="L22" s="7">
        <v>197.05</v>
      </c>
      <c r="M22" s="7">
        <v>214390.40000000002</v>
      </c>
      <c r="N22" s="28">
        <v>0</v>
      </c>
      <c r="O22" s="28">
        <v>0</v>
      </c>
      <c r="P22" s="25">
        <f t="shared" si="0"/>
        <v>0</v>
      </c>
    </row>
    <row r="23" spans="1:16" ht="45" x14ac:dyDescent="0.25">
      <c r="A23" s="29">
        <v>17</v>
      </c>
      <c r="B23" s="30" t="s">
        <v>66</v>
      </c>
      <c r="C23" s="21" t="s">
        <v>87</v>
      </c>
      <c r="D23" s="12" t="s">
        <v>88</v>
      </c>
      <c r="E23" s="31" t="s">
        <v>67</v>
      </c>
      <c r="F23" s="31" t="s">
        <v>68</v>
      </c>
      <c r="G23" s="31" t="s">
        <v>72</v>
      </c>
      <c r="H23" s="32" t="s">
        <v>97</v>
      </c>
      <c r="I23" s="58" t="s">
        <v>25</v>
      </c>
      <c r="J23" s="32"/>
      <c r="K23" s="32"/>
      <c r="L23" s="14">
        <v>172.95</v>
      </c>
      <c r="M23" s="14">
        <v>168107.4</v>
      </c>
      <c r="N23" s="28">
        <v>0</v>
      </c>
      <c r="O23" s="28">
        <v>0</v>
      </c>
      <c r="P23" s="33">
        <f t="shared" si="0"/>
        <v>0</v>
      </c>
    </row>
    <row r="24" spans="1:16" s="68" customFormat="1" ht="19.5" customHeight="1" x14ac:dyDescent="0.25">
      <c r="A24" s="63" t="s">
        <v>80</v>
      </c>
      <c r="B24" s="62"/>
      <c r="C24" s="64"/>
      <c r="D24" s="62"/>
      <c r="E24" s="64"/>
      <c r="F24" s="64"/>
      <c r="G24" s="64"/>
      <c r="H24" s="64"/>
      <c r="I24" s="62"/>
      <c r="J24" s="62"/>
      <c r="K24" s="62"/>
      <c r="L24" s="65"/>
      <c r="M24" s="65"/>
      <c r="N24" s="66">
        <f>_xlfn.AGGREGATE(9,6,N7:N23)</f>
        <v>0</v>
      </c>
      <c r="O24" s="66">
        <f>_xlfn.AGGREGATE(9,6,O7:O23)</f>
        <v>0</v>
      </c>
      <c r="P24" s="67">
        <f>_xlfn.AGGREGATE(9,6,P7:P23)</f>
        <v>0</v>
      </c>
    </row>
    <row r="25" spans="1:16" s="35" customFormat="1" ht="75" x14ac:dyDescent="0.25">
      <c r="A25" s="39" t="s">
        <v>82</v>
      </c>
      <c r="B25" s="34" t="s">
        <v>74</v>
      </c>
      <c r="C25" s="40" t="s">
        <v>75</v>
      </c>
      <c r="D25" s="41" t="s">
        <v>76</v>
      </c>
      <c r="E25" s="40" t="s">
        <v>67</v>
      </c>
      <c r="F25" s="40" t="s">
        <v>68</v>
      </c>
      <c r="G25" s="40" t="s">
        <v>72</v>
      </c>
      <c r="H25" s="41" t="s">
        <v>93</v>
      </c>
      <c r="I25" s="41" t="s">
        <v>40</v>
      </c>
      <c r="J25" s="41" t="s">
        <v>26</v>
      </c>
      <c r="K25" s="41" t="s">
        <v>26</v>
      </c>
      <c r="L25" s="42">
        <v>950</v>
      </c>
      <c r="M25" s="42"/>
      <c r="N25" s="28">
        <v>0</v>
      </c>
      <c r="O25" s="28">
        <v>0</v>
      </c>
      <c r="P25" s="43">
        <f>IF(AND(N25&gt;0,O25&gt;0),"Errore: inserire un solo tipo di offerta",IFERROR(ROUNDDOWN(IF(N25&gt;0,N25/L25,O25/L25),0),0))</f>
        <v>0</v>
      </c>
    </row>
    <row r="26" spans="1:16" s="35" customFormat="1" ht="19.5" customHeight="1" x14ac:dyDescent="0.25">
      <c r="A26" s="48" t="s">
        <v>94</v>
      </c>
      <c r="B26" s="49"/>
      <c r="C26" s="50"/>
      <c r="D26" s="51"/>
      <c r="E26" s="50"/>
      <c r="F26" s="50"/>
      <c r="G26" s="50"/>
      <c r="H26" s="51"/>
      <c r="I26" s="51"/>
      <c r="J26" s="51"/>
      <c r="K26" s="51"/>
      <c r="L26" s="52"/>
      <c r="M26" s="52"/>
      <c r="N26" s="53"/>
      <c r="O26" s="53"/>
      <c r="P26" s="44"/>
    </row>
    <row r="27" spans="1:16" s="68" customFormat="1" ht="19.5" customHeight="1" x14ac:dyDescent="0.25">
      <c r="A27" s="63" t="s">
        <v>81</v>
      </c>
      <c r="B27" s="62"/>
      <c r="C27" s="64"/>
      <c r="D27" s="62"/>
      <c r="E27" s="64"/>
      <c r="F27" s="64"/>
      <c r="G27" s="64"/>
      <c r="H27" s="64"/>
      <c r="I27" s="62"/>
      <c r="J27" s="62"/>
      <c r="K27" s="62"/>
      <c r="L27" s="65"/>
      <c r="M27" s="65"/>
      <c r="N27" s="66">
        <f>_xlfn.AGGREGATE(9,6,N25)</f>
        <v>0</v>
      </c>
      <c r="O27" s="66">
        <f>_xlfn.AGGREGATE(9,6,O25)</f>
        <v>0</v>
      </c>
      <c r="P27" s="67">
        <f>_xlfn.AGGREGATE(9,6,P25)</f>
        <v>0</v>
      </c>
    </row>
  </sheetData>
  <sheetProtection algorithmName="SHA-512" hashValue="vUt9wIAO/yleVS3THgryoipKwd+RU2exeaxmmLCX1Twl+csTfQLwvXVj3UZzDh+yhD/hJdJNub1kzQVZwtBOog==" saltValue="qmtWTTV61EyRE41da9WrNg==" spinCount="100000" sheet="1" selectLockedCells="1"/>
  <dataValidations count="5">
    <dataValidation type="decimal" operator="greaterThanOrEqual" allowBlank="1" showInputMessage="1" showErrorMessage="1" errorTitle="Limiti di valore" error="Inserire un importo intero o decimale, con un minimo pari al valore unitario massimo." sqref="N26:O26" xr:uid="{76CA31FA-8AD0-4C7F-B188-941E9899E8BA}">
      <formula1>L26</formula1>
    </dataValidation>
    <dataValidation type="custom" allowBlank="1" showInputMessage="1" showErrorMessage="1" errorTitle="Limiti di importo" error="Inserire un importo intero o decimale, con un minimo pari al valore unitario massimo e un massimo pari all'importo disponibilie. Occorre inserire un solo valore per raggruppamento tra &quot;a contratto&quot; e &quot;accreditato&quot;." sqref="N7:N23" xr:uid="{857D4DAA-F558-4536-889E-DB08AFA6862F}">
      <formula1>AND(OR(N7="",N7=0,AND(N7&gt;=$L7,N7&lt;=$M7)),NOT(AND(N7&gt;0,O7&gt;0)))</formula1>
    </dataValidation>
    <dataValidation type="custom" allowBlank="1" showInputMessage="1" showErrorMessage="1" errorTitle="Limiti di importo" error="Inserire un importo intero o decimale, con un minimo pari al valore unitario massimo e un massimo pari all'importo disponibilie. Occorre inserire un solo valore per raggruppamento tra &quot;a contratto&quot; e &quot;accreditato&quot;." sqref="O7:O23" xr:uid="{C3AD5E0F-EE19-4BEA-8B42-E449C2BFCC43}">
      <formula1>AND(OR(O7="",O7=0,AND(O7&gt;=$L7,O7&lt;=$M7)),NOT(AND(N7&gt;0, O7&gt;0)))</formula1>
    </dataValidation>
    <dataValidation type="custom" allowBlank="1" showInputMessage="1" showErrorMessage="1" errorTitle="Limiti di importo" error="Inserire un importo intero o decimale, con un minimo pari al valore unitario massimo. Occorre inserire un solo valore per raggruppamento tra &quot;a contratto&quot; e &quot;accreditato&quot;." sqref="N25" xr:uid="{5CED4FA5-5D77-49DA-AD6F-E837857945AC}">
      <formula1>AND(OR(N25="",N25=0,AND(N25&gt;=$L25)),NOT(AND(N25&gt;0,O25&gt;0)))</formula1>
    </dataValidation>
    <dataValidation type="custom" allowBlank="1" showInputMessage="1" showErrorMessage="1" errorTitle="Limiti di importo" error="Inserire un importo intero o decimale, con un minimo pari al valore unitario massimo. Occorre inserire un solo valore per raggruppamento tra &quot;a contratto&quot; e &quot;accreditato&quot;." sqref="O25" xr:uid="{6D480674-C262-4D3E-ABBF-75ADD0023201}">
      <formula1>AND(OR(O25="",O25=0,AND(O25&gt;=$L25)),NOT(AND(N25&gt;0, O25&gt;0)))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3D6617-ADE5-4854-AD03-F3FB5E36BA7E}">
          <x14:formula1>
            <xm:f>Anagrafe!$B$2:$B$52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0B9B-AAD9-4929-B06A-3F5FFA334C74}">
  <dimension ref="A1:F52"/>
  <sheetViews>
    <sheetView topLeftCell="A25" workbookViewId="0">
      <selection activeCell="C34" sqref="C34"/>
    </sheetView>
  </sheetViews>
  <sheetFormatPr defaultRowHeight="15" x14ac:dyDescent="0.25"/>
  <cols>
    <col min="1" max="1" width="5" bestFit="1" customWidth="1"/>
    <col min="2" max="2" width="8.42578125" bestFit="1" customWidth="1"/>
    <col min="3" max="3" width="57.85546875" bestFit="1" customWidth="1"/>
    <col min="4" max="4" width="13.7109375" bestFit="1" customWidth="1"/>
    <col min="5" max="5" width="11.7109375" bestFit="1" customWidth="1"/>
    <col min="6" max="6" width="11.42578125" bestFit="1" customWidth="1"/>
  </cols>
  <sheetData>
    <row r="1" spans="1:6" x14ac:dyDescent="0.25">
      <c r="A1" s="46" t="s">
        <v>99</v>
      </c>
      <c r="B1" s="46" t="s">
        <v>100</v>
      </c>
      <c r="C1" s="46" t="s">
        <v>101</v>
      </c>
      <c r="D1" s="46" t="s">
        <v>102</v>
      </c>
      <c r="E1" s="46" t="s">
        <v>103</v>
      </c>
      <c r="F1" s="46" t="s">
        <v>104</v>
      </c>
    </row>
    <row r="2" spans="1:6" x14ac:dyDescent="0.25">
      <c r="A2" s="46" t="s">
        <v>108</v>
      </c>
      <c r="B2" s="46" t="s">
        <v>109</v>
      </c>
      <c r="C2" s="46" t="s">
        <v>110</v>
      </c>
      <c r="D2" s="46" t="s">
        <v>111</v>
      </c>
      <c r="E2" s="46" t="s">
        <v>105</v>
      </c>
      <c r="F2" s="46" t="s">
        <v>105</v>
      </c>
    </row>
    <row r="3" spans="1:6" x14ac:dyDescent="0.25">
      <c r="A3" s="46" t="s">
        <v>112</v>
      </c>
      <c r="B3" s="46" t="s">
        <v>113</v>
      </c>
      <c r="C3" s="46" t="s">
        <v>114</v>
      </c>
      <c r="D3" s="46" t="s">
        <v>115</v>
      </c>
      <c r="E3" s="46" t="s">
        <v>105</v>
      </c>
      <c r="F3" s="46" t="s">
        <v>105</v>
      </c>
    </row>
    <row r="4" spans="1:6" x14ac:dyDescent="0.25">
      <c r="A4" s="46" t="s">
        <v>116</v>
      </c>
      <c r="B4" s="46" t="s">
        <v>117</v>
      </c>
      <c r="C4" s="46" t="s">
        <v>118</v>
      </c>
      <c r="D4" s="46" t="s">
        <v>119</v>
      </c>
      <c r="E4" s="46" t="s">
        <v>105</v>
      </c>
      <c r="F4" s="46" t="s">
        <v>105</v>
      </c>
    </row>
    <row r="5" spans="1:6" x14ac:dyDescent="0.25">
      <c r="A5" s="46" t="s">
        <v>120</v>
      </c>
      <c r="B5" s="46" t="s">
        <v>121</v>
      </c>
      <c r="C5" s="46" t="s">
        <v>122</v>
      </c>
      <c r="D5" s="46" t="s">
        <v>123</v>
      </c>
      <c r="E5" s="46" t="s">
        <v>105</v>
      </c>
      <c r="F5" s="46" t="s">
        <v>105</v>
      </c>
    </row>
    <row r="6" spans="1:6" x14ac:dyDescent="0.25">
      <c r="A6" s="46" t="s">
        <v>124</v>
      </c>
      <c r="B6" s="46" t="s">
        <v>125</v>
      </c>
      <c r="C6" s="46" t="s">
        <v>126</v>
      </c>
      <c r="D6" s="46" t="s">
        <v>127</v>
      </c>
      <c r="E6" s="46" t="s">
        <v>105</v>
      </c>
      <c r="F6" s="46" t="s">
        <v>105</v>
      </c>
    </row>
    <row r="7" spans="1:6" x14ac:dyDescent="0.25">
      <c r="A7" s="46" t="s">
        <v>128</v>
      </c>
      <c r="B7" s="46" t="s">
        <v>129</v>
      </c>
      <c r="C7" s="46" t="s">
        <v>130</v>
      </c>
      <c r="D7" s="46" t="s">
        <v>111</v>
      </c>
      <c r="E7" s="46" t="s">
        <v>105</v>
      </c>
      <c r="F7" s="46" t="s">
        <v>105</v>
      </c>
    </row>
    <row r="8" spans="1:6" x14ac:dyDescent="0.25">
      <c r="A8" s="46" t="s">
        <v>131</v>
      </c>
      <c r="B8" s="46" t="s">
        <v>132</v>
      </c>
      <c r="C8" s="46" t="s">
        <v>133</v>
      </c>
      <c r="D8" s="46" t="s">
        <v>134</v>
      </c>
      <c r="E8" s="46" t="s">
        <v>105</v>
      </c>
      <c r="F8" s="46" t="s">
        <v>105</v>
      </c>
    </row>
    <row r="9" spans="1:6" x14ac:dyDescent="0.25">
      <c r="A9" s="46" t="s">
        <v>135</v>
      </c>
      <c r="B9" s="46" t="s">
        <v>136</v>
      </c>
      <c r="C9" s="46" t="s">
        <v>137</v>
      </c>
      <c r="D9" s="46" t="s">
        <v>138</v>
      </c>
      <c r="E9" s="46" t="s">
        <v>105</v>
      </c>
      <c r="F9" s="46" t="s">
        <v>105</v>
      </c>
    </row>
    <row r="10" spans="1:6" x14ac:dyDescent="0.25">
      <c r="A10" s="46" t="s">
        <v>139</v>
      </c>
      <c r="B10" s="46" t="s">
        <v>140</v>
      </c>
      <c r="C10" s="46" t="s">
        <v>141</v>
      </c>
      <c r="D10" s="46" t="s">
        <v>142</v>
      </c>
      <c r="E10" s="46" t="s">
        <v>105</v>
      </c>
      <c r="F10" s="46" t="s">
        <v>105</v>
      </c>
    </row>
    <row r="11" spans="1:6" x14ac:dyDescent="0.25">
      <c r="A11" s="46" t="s">
        <v>143</v>
      </c>
      <c r="B11" s="46" t="s">
        <v>144</v>
      </c>
      <c r="C11" s="46" t="s">
        <v>145</v>
      </c>
      <c r="D11" s="46" t="s">
        <v>146</v>
      </c>
      <c r="E11" s="46" t="s">
        <v>105</v>
      </c>
      <c r="F11" s="46" t="s">
        <v>105</v>
      </c>
    </row>
    <row r="12" spans="1:6" x14ac:dyDescent="0.25">
      <c r="A12" s="46" t="s">
        <v>147</v>
      </c>
      <c r="B12" s="46" t="s">
        <v>148</v>
      </c>
      <c r="C12" s="46" t="s">
        <v>149</v>
      </c>
      <c r="D12" s="46" t="s">
        <v>150</v>
      </c>
      <c r="E12" s="46" t="s">
        <v>105</v>
      </c>
      <c r="F12" s="46" t="s">
        <v>105</v>
      </c>
    </row>
    <row r="13" spans="1:6" x14ac:dyDescent="0.25">
      <c r="A13" s="46" t="s">
        <v>151</v>
      </c>
      <c r="B13" s="46" t="s">
        <v>152</v>
      </c>
      <c r="C13" s="46" t="s">
        <v>153</v>
      </c>
      <c r="D13" s="46" t="s">
        <v>154</v>
      </c>
      <c r="E13" s="46" t="s">
        <v>105</v>
      </c>
      <c r="F13" s="46" t="s">
        <v>105</v>
      </c>
    </row>
    <row r="14" spans="1:6" x14ac:dyDescent="0.25">
      <c r="A14" s="46" t="s">
        <v>155</v>
      </c>
      <c r="B14" s="46" t="s">
        <v>156</v>
      </c>
      <c r="C14" s="46" t="s">
        <v>157</v>
      </c>
      <c r="D14" s="46" t="s">
        <v>158</v>
      </c>
      <c r="E14" s="46" t="s">
        <v>105</v>
      </c>
      <c r="F14" s="46" t="s">
        <v>105</v>
      </c>
    </row>
    <row r="15" spans="1:6" x14ac:dyDescent="0.25">
      <c r="A15" s="46" t="s">
        <v>159</v>
      </c>
      <c r="B15" s="46" t="s">
        <v>160</v>
      </c>
      <c r="C15" s="46" t="s">
        <v>161</v>
      </c>
      <c r="D15" s="46" t="s">
        <v>162</v>
      </c>
      <c r="E15" s="46" t="s">
        <v>105</v>
      </c>
      <c r="F15" s="46" t="s">
        <v>105</v>
      </c>
    </row>
    <row r="16" spans="1:6" x14ac:dyDescent="0.25">
      <c r="A16" s="46" t="s">
        <v>163</v>
      </c>
      <c r="B16" s="46" t="s">
        <v>164</v>
      </c>
      <c r="C16" s="46" t="s">
        <v>165</v>
      </c>
      <c r="D16" s="46" t="s">
        <v>166</v>
      </c>
      <c r="E16" s="46" t="s">
        <v>105</v>
      </c>
      <c r="F16" s="46" t="s">
        <v>105</v>
      </c>
    </row>
    <row r="17" spans="1:6" x14ac:dyDescent="0.25">
      <c r="A17" s="46" t="s">
        <v>167</v>
      </c>
      <c r="B17" s="46" t="s">
        <v>168</v>
      </c>
      <c r="C17" s="46" t="s">
        <v>169</v>
      </c>
      <c r="D17" s="46" t="s">
        <v>170</v>
      </c>
      <c r="E17" s="46" t="s">
        <v>105</v>
      </c>
      <c r="F17" s="46" t="s">
        <v>105</v>
      </c>
    </row>
    <row r="18" spans="1:6" x14ac:dyDescent="0.25">
      <c r="A18" s="46" t="s">
        <v>171</v>
      </c>
      <c r="B18" s="46" t="s">
        <v>172</v>
      </c>
      <c r="C18" s="46" t="s">
        <v>173</v>
      </c>
      <c r="D18" s="46" t="s">
        <v>174</v>
      </c>
      <c r="E18" s="46" t="s">
        <v>105</v>
      </c>
      <c r="F18" s="46" t="s">
        <v>105</v>
      </c>
    </row>
    <row r="19" spans="1:6" x14ac:dyDescent="0.25">
      <c r="A19" s="46" t="s">
        <v>175</v>
      </c>
      <c r="B19" s="46" t="s">
        <v>176</v>
      </c>
      <c r="C19" s="46" t="s">
        <v>177</v>
      </c>
      <c r="D19" s="46" t="s">
        <v>178</v>
      </c>
      <c r="E19" s="46" t="s">
        <v>105</v>
      </c>
      <c r="F19" s="46" t="s">
        <v>105</v>
      </c>
    </row>
    <row r="20" spans="1:6" x14ac:dyDescent="0.25">
      <c r="A20" s="46" t="s">
        <v>179</v>
      </c>
      <c r="B20" s="46" t="s">
        <v>180</v>
      </c>
      <c r="C20" s="46" t="s">
        <v>181</v>
      </c>
      <c r="D20" s="46" t="s">
        <v>174</v>
      </c>
      <c r="E20" s="46" t="s">
        <v>105</v>
      </c>
      <c r="F20" s="46" t="s">
        <v>105</v>
      </c>
    </row>
    <row r="21" spans="1:6" x14ac:dyDescent="0.25">
      <c r="A21" s="46" t="s">
        <v>182</v>
      </c>
      <c r="B21" s="46" t="s">
        <v>183</v>
      </c>
      <c r="C21" s="46" t="s">
        <v>184</v>
      </c>
      <c r="D21" s="46" t="s">
        <v>185</v>
      </c>
      <c r="E21" s="46" t="s">
        <v>105</v>
      </c>
      <c r="F21" s="46" t="s">
        <v>105</v>
      </c>
    </row>
    <row r="22" spans="1:6" x14ac:dyDescent="0.25">
      <c r="A22" s="46" t="s">
        <v>186</v>
      </c>
      <c r="B22" s="46" t="s">
        <v>187</v>
      </c>
      <c r="C22" s="46" t="s">
        <v>188</v>
      </c>
      <c r="D22" s="46" t="s">
        <v>189</v>
      </c>
      <c r="E22" s="46" t="s">
        <v>105</v>
      </c>
      <c r="F22" s="46" t="s">
        <v>105</v>
      </c>
    </row>
    <row r="23" spans="1:6" x14ac:dyDescent="0.25">
      <c r="A23" s="46" t="s">
        <v>190</v>
      </c>
      <c r="B23" s="46" t="s">
        <v>191</v>
      </c>
      <c r="C23" s="46" t="s">
        <v>192</v>
      </c>
      <c r="D23" s="46" t="s">
        <v>193</v>
      </c>
      <c r="E23" s="46" t="s">
        <v>105</v>
      </c>
      <c r="F23" s="46" t="s">
        <v>105</v>
      </c>
    </row>
    <row r="24" spans="1:6" x14ac:dyDescent="0.25">
      <c r="A24" s="46" t="s">
        <v>194</v>
      </c>
      <c r="B24" s="46" t="s">
        <v>195</v>
      </c>
      <c r="C24" s="46" t="s">
        <v>196</v>
      </c>
      <c r="D24" s="46" t="s">
        <v>197</v>
      </c>
      <c r="E24" s="46" t="s">
        <v>105</v>
      </c>
      <c r="F24" s="46" t="s">
        <v>105</v>
      </c>
    </row>
    <row r="25" spans="1:6" x14ac:dyDescent="0.25">
      <c r="A25" s="46" t="s">
        <v>198</v>
      </c>
      <c r="B25" s="46" t="s">
        <v>199</v>
      </c>
      <c r="C25" s="46" t="s">
        <v>200</v>
      </c>
      <c r="D25" s="46" t="s">
        <v>201</v>
      </c>
      <c r="E25" s="46" t="s">
        <v>105</v>
      </c>
      <c r="F25" s="46" t="s">
        <v>105</v>
      </c>
    </row>
    <row r="26" spans="1:6" x14ac:dyDescent="0.25">
      <c r="A26" s="46" t="s">
        <v>202</v>
      </c>
      <c r="B26" s="46" t="s">
        <v>203</v>
      </c>
      <c r="C26" s="46" t="s">
        <v>204</v>
      </c>
      <c r="D26" s="46" t="s">
        <v>205</v>
      </c>
      <c r="E26" s="46" t="s">
        <v>105</v>
      </c>
      <c r="F26" s="46" t="s">
        <v>105</v>
      </c>
    </row>
    <row r="27" spans="1:6" x14ac:dyDescent="0.25">
      <c r="A27" s="46" t="s">
        <v>206</v>
      </c>
      <c r="B27" s="46" t="s">
        <v>207</v>
      </c>
      <c r="C27" s="46" t="s">
        <v>208</v>
      </c>
      <c r="D27" s="46" t="s">
        <v>209</v>
      </c>
      <c r="E27" s="46" t="s">
        <v>105</v>
      </c>
      <c r="F27" s="46" t="s">
        <v>105</v>
      </c>
    </row>
    <row r="28" spans="1:6" x14ac:dyDescent="0.25">
      <c r="A28" s="46" t="s">
        <v>210</v>
      </c>
      <c r="B28" s="46" t="s">
        <v>211</v>
      </c>
      <c r="C28" s="46" t="s">
        <v>212</v>
      </c>
      <c r="D28" s="46" t="s">
        <v>213</v>
      </c>
      <c r="E28" s="46" t="s">
        <v>105</v>
      </c>
      <c r="F28" s="46" t="s">
        <v>105</v>
      </c>
    </row>
    <row r="29" spans="1:6" x14ac:dyDescent="0.25">
      <c r="A29" s="46" t="s">
        <v>214</v>
      </c>
      <c r="B29" s="46" t="s">
        <v>215</v>
      </c>
      <c r="C29" s="46" t="s">
        <v>216</v>
      </c>
      <c r="D29" s="46" t="s">
        <v>197</v>
      </c>
      <c r="E29" s="46" t="s">
        <v>105</v>
      </c>
      <c r="F29" s="46" t="s">
        <v>105</v>
      </c>
    </row>
    <row r="30" spans="1:6" x14ac:dyDescent="0.25">
      <c r="A30" s="46" t="s">
        <v>217</v>
      </c>
      <c r="B30" s="46" t="s">
        <v>218</v>
      </c>
      <c r="C30" s="46" t="s">
        <v>219</v>
      </c>
      <c r="D30" s="46" t="s">
        <v>220</v>
      </c>
      <c r="E30" s="46" t="s">
        <v>105</v>
      </c>
      <c r="F30" s="46" t="s">
        <v>105</v>
      </c>
    </row>
    <row r="31" spans="1:6" x14ac:dyDescent="0.25">
      <c r="A31" s="46" t="s">
        <v>221</v>
      </c>
      <c r="B31" s="46" t="s">
        <v>222</v>
      </c>
      <c r="C31" s="46" t="s">
        <v>223</v>
      </c>
      <c r="D31" s="46" t="s">
        <v>224</v>
      </c>
      <c r="E31" s="46" t="s">
        <v>105</v>
      </c>
      <c r="F31" s="46" t="s">
        <v>105</v>
      </c>
    </row>
    <row r="32" spans="1:6" x14ac:dyDescent="0.25">
      <c r="A32" s="46" t="s">
        <v>225</v>
      </c>
      <c r="B32" s="46" t="s">
        <v>226</v>
      </c>
      <c r="C32" s="46" t="s">
        <v>227</v>
      </c>
      <c r="D32" s="46" t="s">
        <v>228</v>
      </c>
      <c r="E32" s="46" t="s">
        <v>105</v>
      </c>
      <c r="F32" s="46" t="s">
        <v>105</v>
      </c>
    </row>
    <row r="33" spans="1:6" x14ac:dyDescent="0.25">
      <c r="A33" s="46" t="s">
        <v>229</v>
      </c>
      <c r="B33" s="46" t="s">
        <v>230</v>
      </c>
      <c r="C33" s="46" t="s">
        <v>231</v>
      </c>
      <c r="D33" s="46" t="s">
        <v>220</v>
      </c>
      <c r="E33" s="46" t="s">
        <v>105</v>
      </c>
      <c r="F33" s="46" t="s">
        <v>105</v>
      </c>
    </row>
    <row r="34" spans="1:6" x14ac:dyDescent="0.25">
      <c r="A34" s="46" t="s">
        <v>232</v>
      </c>
      <c r="B34" s="46" t="s">
        <v>233</v>
      </c>
      <c r="C34" s="46" t="s">
        <v>234</v>
      </c>
      <c r="D34" s="46" t="s">
        <v>119</v>
      </c>
      <c r="E34" s="46" t="s">
        <v>105</v>
      </c>
      <c r="F34" s="46" t="s">
        <v>105</v>
      </c>
    </row>
    <row r="35" spans="1:6" x14ac:dyDescent="0.25">
      <c r="A35" s="46" t="s">
        <v>235</v>
      </c>
      <c r="B35" s="46" t="s">
        <v>236</v>
      </c>
      <c r="C35" s="46" t="s">
        <v>237</v>
      </c>
      <c r="D35" s="46" t="s">
        <v>238</v>
      </c>
      <c r="E35" s="46" t="s">
        <v>105</v>
      </c>
      <c r="F35" s="46" t="s">
        <v>105</v>
      </c>
    </row>
    <row r="36" spans="1:6" x14ac:dyDescent="0.25">
      <c r="A36" s="46" t="s">
        <v>239</v>
      </c>
      <c r="B36" s="46" t="s">
        <v>240</v>
      </c>
      <c r="C36" s="46" t="s">
        <v>241</v>
      </c>
      <c r="D36" s="46" t="s">
        <v>242</v>
      </c>
      <c r="E36" s="46" t="s">
        <v>105</v>
      </c>
      <c r="F36" s="46" t="s">
        <v>105</v>
      </c>
    </row>
    <row r="37" spans="1:6" x14ac:dyDescent="0.25">
      <c r="A37" s="46" t="s">
        <v>243</v>
      </c>
      <c r="B37" s="46" t="s">
        <v>244</v>
      </c>
      <c r="C37" s="46" t="s">
        <v>245</v>
      </c>
      <c r="D37" s="46" t="s">
        <v>119</v>
      </c>
      <c r="E37" s="46" t="s">
        <v>105</v>
      </c>
      <c r="F37" s="46" t="s">
        <v>105</v>
      </c>
    </row>
    <row r="38" spans="1:6" x14ac:dyDescent="0.25">
      <c r="A38" s="46" t="s">
        <v>246</v>
      </c>
      <c r="B38" s="46" t="s">
        <v>247</v>
      </c>
      <c r="C38" s="46" t="s">
        <v>248</v>
      </c>
      <c r="D38" s="46" t="s">
        <v>249</v>
      </c>
      <c r="E38" s="46" t="s">
        <v>105</v>
      </c>
      <c r="F38" s="46" t="s">
        <v>105</v>
      </c>
    </row>
    <row r="39" spans="1:6" x14ac:dyDescent="0.25">
      <c r="A39" s="46" t="s">
        <v>250</v>
      </c>
      <c r="B39" s="46" t="s">
        <v>251</v>
      </c>
      <c r="C39" s="46" t="s">
        <v>252</v>
      </c>
      <c r="D39" s="46" t="s">
        <v>253</v>
      </c>
      <c r="E39" s="46" t="s">
        <v>105</v>
      </c>
      <c r="F39" s="46" t="s">
        <v>105</v>
      </c>
    </row>
    <row r="40" spans="1:6" x14ac:dyDescent="0.25">
      <c r="A40" s="46" t="s">
        <v>254</v>
      </c>
      <c r="B40" s="46" t="s">
        <v>255</v>
      </c>
      <c r="C40" s="46" t="s">
        <v>256</v>
      </c>
      <c r="D40" s="46" t="s">
        <v>257</v>
      </c>
      <c r="E40" s="46" t="s">
        <v>105</v>
      </c>
      <c r="F40" s="46" t="s">
        <v>105</v>
      </c>
    </row>
    <row r="41" spans="1:6" x14ac:dyDescent="0.25">
      <c r="A41" s="46" t="s">
        <v>258</v>
      </c>
      <c r="B41" s="46" t="s">
        <v>259</v>
      </c>
      <c r="C41" s="46" t="s">
        <v>260</v>
      </c>
      <c r="D41" s="46" t="s">
        <v>261</v>
      </c>
      <c r="E41" s="46" t="s">
        <v>105</v>
      </c>
      <c r="F41" s="46" t="s">
        <v>105</v>
      </c>
    </row>
    <row r="42" spans="1:6" x14ac:dyDescent="0.25">
      <c r="A42" s="46" t="s">
        <v>262</v>
      </c>
      <c r="B42" s="46" t="s">
        <v>263</v>
      </c>
      <c r="C42" s="46" t="s">
        <v>264</v>
      </c>
      <c r="D42" s="46" t="s">
        <v>106</v>
      </c>
      <c r="E42" s="46" t="s">
        <v>105</v>
      </c>
      <c r="F42" s="46" t="s">
        <v>107</v>
      </c>
    </row>
    <row r="43" spans="1:6" x14ac:dyDescent="0.25">
      <c r="A43" s="46" t="s">
        <v>265</v>
      </c>
      <c r="B43" s="46" t="s">
        <v>266</v>
      </c>
      <c r="C43" s="46" t="s">
        <v>267</v>
      </c>
      <c r="D43" s="46" t="s">
        <v>268</v>
      </c>
      <c r="E43" s="46" t="s">
        <v>105</v>
      </c>
      <c r="F43" s="46" t="s">
        <v>107</v>
      </c>
    </row>
    <row r="44" spans="1:6" x14ac:dyDescent="0.25">
      <c r="A44" s="46" t="s">
        <v>269</v>
      </c>
      <c r="B44" s="46" t="s">
        <v>270</v>
      </c>
      <c r="C44" s="46" t="s">
        <v>271</v>
      </c>
      <c r="D44" s="46" t="s">
        <v>106</v>
      </c>
      <c r="E44" s="46" t="s">
        <v>105</v>
      </c>
      <c r="F44" s="46" t="s">
        <v>107</v>
      </c>
    </row>
    <row r="45" spans="1:6" x14ac:dyDescent="0.25">
      <c r="A45" s="46" t="s">
        <v>272</v>
      </c>
      <c r="B45" s="46" t="s">
        <v>273</v>
      </c>
      <c r="C45" s="47" t="s">
        <v>274</v>
      </c>
      <c r="D45" s="46" t="s">
        <v>106</v>
      </c>
      <c r="E45" s="46" t="s">
        <v>105</v>
      </c>
      <c r="F45" s="46" t="s">
        <v>107</v>
      </c>
    </row>
    <row r="46" spans="1:6" x14ac:dyDescent="0.25">
      <c r="A46" s="46" t="s">
        <v>275</v>
      </c>
      <c r="B46" s="46" t="s">
        <v>276</v>
      </c>
      <c r="C46" s="46" t="s">
        <v>277</v>
      </c>
      <c r="D46" s="46" t="s">
        <v>106</v>
      </c>
      <c r="E46" s="46" t="s">
        <v>105</v>
      </c>
      <c r="F46" s="46" t="s">
        <v>107</v>
      </c>
    </row>
    <row r="47" spans="1:6" x14ac:dyDescent="0.25">
      <c r="A47" s="46" t="s">
        <v>278</v>
      </c>
      <c r="B47" s="46" t="s">
        <v>279</v>
      </c>
      <c r="C47" s="46" t="s">
        <v>280</v>
      </c>
      <c r="D47" s="46" t="s">
        <v>281</v>
      </c>
      <c r="E47" s="46" t="s">
        <v>105</v>
      </c>
      <c r="F47" s="46" t="s">
        <v>105</v>
      </c>
    </row>
    <row r="48" spans="1:6" x14ac:dyDescent="0.25">
      <c r="A48" s="46" t="s">
        <v>282</v>
      </c>
      <c r="B48" s="46" t="s">
        <v>283</v>
      </c>
      <c r="C48" s="46" t="s">
        <v>284</v>
      </c>
      <c r="D48" s="46" t="s">
        <v>106</v>
      </c>
      <c r="E48" s="46" t="s">
        <v>105</v>
      </c>
      <c r="F48" s="46" t="s">
        <v>107</v>
      </c>
    </row>
    <row r="49" spans="1:6" x14ac:dyDescent="0.25">
      <c r="A49" s="46" t="s">
        <v>285</v>
      </c>
      <c r="B49" s="46" t="s">
        <v>286</v>
      </c>
      <c r="C49" s="46" t="s">
        <v>287</v>
      </c>
      <c r="D49" s="46" t="s">
        <v>134</v>
      </c>
      <c r="E49" s="46" t="s">
        <v>105</v>
      </c>
      <c r="F49" s="46" t="s">
        <v>105</v>
      </c>
    </row>
    <row r="50" spans="1:6" x14ac:dyDescent="0.25">
      <c r="A50" s="46" t="s">
        <v>288</v>
      </c>
      <c r="B50" s="46" t="s">
        <v>289</v>
      </c>
      <c r="C50" s="46" t="s">
        <v>290</v>
      </c>
      <c r="D50" s="46" t="s">
        <v>281</v>
      </c>
      <c r="E50" s="46" t="s">
        <v>105</v>
      </c>
      <c r="F50" s="46" t="s">
        <v>105</v>
      </c>
    </row>
    <row r="51" spans="1:6" x14ac:dyDescent="0.25">
      <c r="A51" s="46" t="s">
        <v>291</v>
      </c>
      <c r="B51" s="46" t="s">
        <v>292</v>
      </c>
      <c r="C51" s="46" t="s">
        <v>293</v>
      </c>
      <c r="D51" s="46" t="s">
        <v>185</v>
      </c>
      <c r="E51" s="46" t="s">
        <v>105</v>
      </c>
      <c r="F51" s="46" t="s">
        <v>105</v>
      </c>
    </row>
    <row r="52" spans="1:6" x14ac:dyDescent="0.25">
      <c r="A52" s="46" t="s">
        <v>294</v>
      </c>
      <c r="B52" s="46" t="s">
        <v>295</v>
      </c>
      <c r="C52" s="46" t="s">
        <v>296</v>
      </c>
      <c r="D52" s="46" t="s">
        <v>106</v>
      </c>
      <c r="E52" s="46" t="s">
        <v>105</v>
      </c>
      <c r="F52" s="46" t="s">
        <v>107</v>
      </c>
    </row>
  </sheetData>
  <autoFilter ref="A1:F52" xr:uid="{D3F30B9B-AAD9-4929-B06A-3F5FFA334C74}">
    <sortState xmlns:xlrd2="http://schemas.microsoft.com/office/spreadsheetml/2017/richdata2" ref="A2:F52">
      <sortCondition ref="B1:B5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F0D3DEA715E74491E4FF09DEB789DC" ma:contentTypeVersion="18" ma:contentTypeDescription="Creare un nuovo documento." ma:contentTypeScope="" ma:versionID="511965f859f41ea3bdbca7c633b3957a">
  <xsd:schema xmlns:xsd="http://www.w3.org/2001/XMLSchema" xmlns:xs="http://www.w3.org/2001/XMLSchema" xmlns:p="http://schemas.microsoft.com/office/2006/metadata/properties" xmlns:ns2="78a3de91-7277-4996-8fdd-b28e093686d4" xmlns:ns3="d4db675d-e578-4730-98ef-ac07facd1adf" targetNamespace="http://schemas.microsoft.com/office/2006/metadata/properties" ma:root="true" ma:fieldsID="d1fb3087b17a3a123b9a9d9b72406075" ns2:_="" ns3:_="">
    <xsd:import namespace="78a3de91-7277-4996-8fdd-b28e093686d4"/>
    <xsd:import namespace="d4db675d-e578-4730-98ef-ac07facd1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3de91-7277-4996-8fdd-b28e09368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89d38da7-eff4-4c22-a49c-c284e93df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b675d-e578-4730-98ef-ac07facd1ad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04d025b-0f95-48ec-b4d3-bc8b45e40fb9}" ma:internalName="TaxCatchAll" ma:showField="CatchAllData" ma:web="d4db675d-e578-4730-98ef-ac07facd1a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a3de91-7277-4996-8fdd-b28e093686d4">
      <Terms xmlns="http://schemas.microsoft.com/office/infopath/2007/PartnerControls"/>
    </lcf76f155ced4ddcb4097134ff3c332f>
    <TaxCatchAll xmlns="d4db675d-e578-4730-98ef-ac07facd1adf" xsi:nil="true"/>
  </documentManagement>
</p:properties>
</file>

<file path=customXml/itemProps1.xml><?xml version="1.0" encoding="utf-8"?>
<ds:datastoreItem xmlns:ds="http://schemas.openxmlformats.org/officeDocument/2006/customXml" ds:itemID="{CF6F96FB-9BFF-4B6D-9B88-81C69A20C9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CB4B0E-09B2-4BBA-B4E2-596333F09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3de91-7277-4996-8fdd-b28e093686d4"/>
    <ds:schemaRef ds:uri="d4db675d-e578-4730-98ef-ac07facd1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B8B03-466F-46CF-8641-82F9D19B62AD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d4db675d-e578-4730-98ef-ac07facd1adf"/>
    <ds:schemaRef ds:uri="78a3de91-7277-4996-8fdd-b28e093686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Proposta</vt:lpstr>
      <vt:lpstr>Anagrafe</vt:lpstr>
      <vt:lpstr>Proposta!Titoli_stampa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prestazioni a bando</dc:title>
  <dc:creator>Rossi Davide</dc:creator>
  <cp:keywords>Allegato</cp:keywords>
  <cp:lastModifiedBy>Garelli David</cp:lastModifiedBy>
  <cp:lastPrinted>2026-06-09T09:52:08Z</cp:lastPrinted>
  <dcterms:created xsi:type="dcterms:W3CDTF">2015-06-05T18:19:34Z</dcterms:created>
  <dcterms:modified xsi:type="dcterms:W3CDTF">2026-06-09T13:28:11Z</dcterms:modified>
  <cp:category>Allegato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0x010100BFF0D3DEA715E74491E4FF09DEB789DC</vt:lpwstr>
  </property>
  <property fmtid="{D5CDD505-2E9C-101B-9397-08002B2CF9AE}" pid="3" name="MediaServiceImageTags">
    <vt:lpwstr/>
  </property>
</Properties>
</file>